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08" windowWidth="12240" windowHeight="7440"/>
  </bookViews>
  <sheets>
    <sheet name="Vorlage" sheetId="1" r:id="rId1"/>
  </sheets>
  <calcPr calcId="145621"/>
</workbook>
</file>

<file path=xl/calcChain.xml><?xml version="1.0" encoding="utf-8"?>
<calcChain xmlns="http://schemas.openxmlformats.org/spreadsheetml/2006/main">
  <c r="H20" i="1" l="1"/>
  <c r="I15" i="1" s="1"/>
  <c r="F20" i="1"/>
  <c r="D20" i="1" s="1"/>
  <c r="H19" i="1"/>
  <c r="I19" i="1" s="1"/>
  <c r="D19" i="1"/>
  <c r="F19" i="1" s="1"/>
  <c r="I16" i="1"/>
  <c r="E16" i="1"/>
  <c r="J15" i="1"/>
  <c r="E15" i="1"/>
  <c r="D15" i="1"/>
  <c r="E14" i="1"/>
  <c r="D14" i="1"/>
  <c r="J13" i="1"/>
  <c r="E13" i="1"/>
  <c r="D13" i="1"/>
  <c r="E12" i="1"/>
  <c r="E8" i="1"/>
  <c r="D7" i="1"/>
  <c r="E6" i="1"/>
  <c r="J12" i="1" l="1"/>
  <c r="J14" i="1"/>
  <c r="I12" i="1"/>
  <c r="I13" i="1"/>
  <c r="I14" i="1"/>
  <c r="J16" i="1"/>
</calcChain>
</file>

<file path=xl/comments1.xml><?xml version="1.0" encoding="utf-8"?>
<comments xmlns="http://schemas.openxmlformats.org/spreadsheetml/2006/main">
  <authors>
    <author>Thomas Hürzeler</author>
  </authors>
  <commentList>
    <comment ref="G5" authorId="0">
      <text>
        <r>
          <rPr>
            <b/>
            <sz val="9"/>
            <color indexed="81"/>
            <rFont val="Tahoma"/>
            <family val="2"/>
          </rPr>
          <t>Thomas Hürzeler:</t>
        </r>
        <r>
          <rPr>
            <sz val="9"/>
            <color indexed="81"/>
            <rFont val="Tahoma"/>
            <family val="2"/>
          </rPr>
          <t xml:space="preserve">
Zuerst hier Distanz eintragen</t>
        </r>
      </text>
    </comment>
    <comment ref="D6" authorId="0">
      <text>
        <r>
          <rPr>
            <b/>
            <sz val="9"/>
            <color indexed="81"/>
            <rFont val="Tahoma"/>
            <family val="2"/>
          </rPr>
          <t>Thomas Hürzeler:</t>
        </r>
        <r>
          <rPr>
            <sz val="9"/>
            <color indexed="81"/>
            <rFont val="Tahoma"/>
            <family val="2"/>
          </rPr>
          <t xml:space="preserve">
Wenn Schwelle in km/h bekannt hier eintragen</t>
        </r>
      </text>
    </comment>
    <comment ref="E6" authorId="0">
      <text>
        <r>
          <rPr>
            <b/>
            <sz val="9"/>
            <color indexed="81"/>
            <rFont val="Tahoma"/>
            <family val="2"/>
          </rPr>
          <t>Thomas Hürzeler:</t>
        </r>
        <r>
          <rPr>
            <sz val="9"/>
            <color indexed="81"/>
            <rFont val="Tahoma"/>
            <family val="2"/>
          </rPr>
          <t xml:space="preserve">
Dieser Wert wird errechnet</t>
        </r>
      </text>
    </comment>
    <comment ref="E7" authorId="0">
      <text>
        <r>
          <rPr>
            <b/>
            <sz val="9"/>
            <color indexed="81"/>
            <rFont val="Tahoma"/>
            <family val="2"/>
          </rPr>
          <t xml:space="preserve">Thomas Hürzeler:
</t>
        </r>
        <r>
          <rPr>
            <sz val="9"/>
            <color indexed="81"/>
            <rFont val="Tahoma"/>
            <family val="2"/>
          </rPr>
          <t>Entweder den Wert des oberen oder des unteren gelben Feldes hier eintragen.</t>
        </r>
      </text>
    </comment>
    <comment ref="E8" authorId="0">
      <text>
        <r>
          <rPr>
            <b/>
            <sz val="9"/>
            <color indexed="81"/>
            <rFont val="Tahoma"/>
            <family val="2"/>
          </rPr>
          <t>Thomas Hürzeler:</t>
        </r>
        <r>
          <rPr>
            <sz val="9"/>
            <color indexed="81"/>
            <rFont val="Tahoma"/>
            <family val="2"/>
          </rPr>
          <t xml:space="preserve">
Dieser Wert wird errechnet</t>
        </r>
      </text>
    </comment>
    <comment ref="F8" authorId="0">
      <text>
        <r>
          <rPr>
            <b/>
            <sz val="9"/>
            <color indexed="81"/>
            <rFont val="Tahoma"/>
            <family val="2"/>
          </rPr>
          <t>Thomas Hürzeler:</t>
        </r>
        <r>
          <rPr>
            <sz val="9"/>
            <color indexed="81"/>
            <rFont val="Tahoma"/>
            <family val="2"/>
          </rPr>
          <t xml:space="preserve">
Nur wenn aufgrund der Runde ein Schwellenwert geschätzt wird hier eintragen, kann sonst leer gelassen werden.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>Thomas Hürzeler:</t>
        </r>
        <r>
          <rPr>
            <sz val="9"/>
            <color indexed="81"/>
            <rFont val="Tahoma"/>
            <family val="2"/>
          </rPr>
          <t xml:space="preserve">
In diesen Feldern müssen die gelaufenen Runden entsprechend der Stufe eingetragen werden</t>
        </r>
      </text>
    </comment>
  </commentList>
</comments>
</file>

<file path=xl/sharedStrings.xml><?xml version="1.0" encoding="utf-8"?>
<sst xmlns="http://schemas.openxmlformats.org/spreadsheetml/2006/main" count="32" uniqueCount="24">
  <si>
    <t>%</t>
  </si>
  <si>
    <t>km/h</t>
  </si>
  <si>
    <t>min/km</t>
  </si>
  <si>
    <t>min/t</t>
  </si>
  <si>
    <t>Meter</t>
  </si>
  <si>
    <t>Distanz</t>
  </si>
  <si>
    <t>Schwelle</t>
  </si>
  <si>
    <t>Stufen</t>
  </si>
  <si>
    <t>von (%)</t>
  </si>
  <si>
    <t>bis (%)</t>
  </si>
  <si>
    <t>von (km/h)</t>
  </si>
  <si>
    <t>bis (km/h)</t>
  </si>
  <si>
    <t>von (min/km)</t>
  </si>
  <si>
    <t>bis (min/km)</t>
  </si>
  <si>
    <t>t</t>
  </si>
  <si>
    <t>t (km)</t>
  </si>
  <si>
    <t>sehr hart</t>
  </si>
  <si>
    <t>&gt;</t>
  </si>
  <si>
    <t>hart</t>
  </si>
  <si>
    <t>mittel</t>
  </si>
  <si>
    <t>locker</t>
  </si>
  <si>
    <t>sehr locker</t>
  </si>
  <si>
    <t>&lt;</t>
  </si>
  <si>
    <r>
      <rPr>
        <b/>
        <sz val="14"/>
        <color rgb="FFFF0000"/>
        <rFont val="Wingdings 2"/>
        <family val="1"/>
        <charset val="2"/>
      </rPr>
      <t></t>
    </r>
    <r>
      <rPr>
        <b/>
        <sz val="14"/>
        <rFont val="Arial"/>
        <family val="2"/>
      </rPr>
      <t>Ausdauerübung 2 Berechnungsexcel (siehe Arbeitsblatt Ausdauerübung 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</si>
</sst>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0"/>
      <color indexed="9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rgb="FFFF0000"/>
      <name val="Wingdings 2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center"/>
    </xf>
    <xf numFmtId="164" fontId="1" fillId="0" borderId="0" xfId="0" applyNumberFormat="1" applyFont="1" applyAlignment="1" applyProtection="1">
      <alignment horizontal="center"/>
    </xf>
    <xf numFmtId="9" fontId="1" fillId="0" borderId="0" xfId="0" applyNumberFormat="1" applyFont="1" applyAlignment="1" applyProtection="1">
      <alignment horizont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164" fontId="0" fillId="0" borderId="0" xfId="0" applyNumberFormat="1" applyAlignment="1" applyProtection="1">
      <alignment horizontal="center"/>
    </xf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center"/>
    </xf>
    <xf numFmtId="164" fontId="2" fillId="0" borderId="1" xfId="0" applyNumberFormat="1" applyFont="1" applyBorder="1" applyAlignment="1" applyProtection="1">
      <alignment horizontal="center"/>
    </xf>
    <xf numFmtId="0" fontId="2" fillId="0" borderId="0" xfId="0" applyFont="1" applyProtection="1"/>
    <xf numFmtId="0" fontId="3" fillId="0" borderId="0" xfId="0" applyFont="1" applyBorder="1" applyProtection="1"/>
    <xf numFmtId="0" fontId="4" fillId="0" borderId="0" xfId="0" applyFont="1" applyBorder="1" applyAlignment="1" applyProtection="1">
      <alignment horizontal="center"/>
    </xf>
    <xf numFmtId="164" fontId="4" fillId="0" borderId="0" xfId="0" applyNumberFormat="1" applyFont="1" applyFill="1" applyBorder="1" applyAlignment="1" applyProtection="1">
      <alignment horizontal="center"/>
    </xf>
    <xf numFmtId="21" fontId="4" fillId="0" borderId="0" xfId="0" applyNumberFormat="1" applyFont="1" applyFill="1" applyBorder="1" applyAlignment="1" applyProtection="1">
      <alignment horizontal="center"/>
    </xf>
    <xf numFmtId="21" fontId="4" fillId="0" borderId="0" xfId="0" applyNumberFormat="1" applyFont="1" applyBorder="1" applyAlignment="1" applyProtection="1">
      <alignment horizontal="center"/>
    </xf>
    <xf numFmtId="1" fontId="3" fillId="2" borderId="1" xfId="0" applyNumberFormat="1" applyFont="1" applyFill="1" applyBorder="1" applyAlignment="1" applyProtection="1">
      <alignment horizontal="center"/>
      <protection locked="0"/>
    </xf>
    <xf numFmtId="1" fontId="5" fillId="0" borderId="0" xfId="0" applyNumberFormat="1" applyFont="1" applyBorder="1" applyAlignment="1" applyProtection="1">
      <alignment horizontal="left"/>
    </xf>
    <xf numFmtId="9" fontId="4" fillId="0" borderId="0" xfId="0" applyNumberFormat="1" applyFont="1" applyBorder="1" applyAlignment="1" applyProtection="1">
      <alignment horizontal="center"/>
    </xf>
    <xf numFmtId="0" fontId="4" fillId="0" borderId="0" xfId="0" applyFont="1" applyProtection="1"/>
    <xf numFmtId="0" fontId="3" fillId="0" borderId="1" xfId="0" applyFont="1" applyBorder="1" applyProtection="1"/>
    <xf numFmtId="0" fontId="3" fillId="0" borderId="1" xfId="0" applyFont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center"/>
      <protection locked="0"/>
    </xf>
    <xf numFmtId="21" fontId="3" fillId="3" borderId="1" xfId="0" applyNumberFormat="1" applyFont="1" applyFill="1" applyBorder="1" applyAlignment="1" applyProtection="1">
      <alignment horizontal="center"/>
    </xf>
    <xf numFmtId="0" fontId="5" fillId="0" borderId="0" xfId="0" applyFont="1" applyProtection="1"/>
    <xf numFmtId="21" fontId="6" fillId="0" borderId="2" xfId="0" applyNumberFormat="1" applyFont="1" applyBorder="1" applyAlignment="1" applyProtection="1">
      <alignment horizontal="center"/>
    </xf>
    <xf numFmtId="0" fontId="3" fillId="0" borderId="0" xfId="0" applyFont="1" applyProtection="1"/>
    <xf numFmtId="0" fontId="4" fillId="0" borderId="1" xfId="0" applyFont="1" applyBorder="1" applyAlignment="1" applyProtection="1">
      <alignment horizontal="center"/>
    </xf>
    <xf numFmtId="164" fontId="4" fillId="0" borderId="1" xfId="0" applyNumberFormat="1" applyFont="1" applyFill="1" applyBorder="1" applyAlignment="1" applyProtection="1">
      <alignment horizontal="center"/>
    </xf>
    <xf numFmtId="21" fontId="4" fillId="2" borderId="1" xfId="0" applyNumberFormat="1" applyFont="1" applyFill="1" applyBorder="1" applyAlignment="1" applyProtection="1">
      <alignment horizontal="center"/>
      <protection locked="0"/>
    </xf>
    <xf numFmtId="1" fontId="6" fillId="0" borderId="0" xfId="0" applyNumberFormat="1" applyFont="1" applyBorder="1" applyAlignment="1" applyProtection="1">
      <alignment horizontal="center"/>
    </xf>
    <xf numFmtId="21" fontId="4" fillId="3" borderId="1" xfId="0" applyNumberFormat="1" applyFont="1" applyFill="1" applyBorder="1" applyAlignment="1" applyProtection="1">
      <alignment horizontal="center"/>
    </xf>
    <xf numFmtId="21" fontId="7" fillId="0" borderId="0" xfId="0" applyNumberFormat="1" applyFont="1" applyAlignment="1" applyProtection="1">
      <alignment horizontal="center"/>
    </xf>
    <xf numFmtId="21" fontId="0" fillId="0" borderId="0" xfId="0" applyNumberFormat="1" applyAlignment="1" applyProtection="1">
      <alignment horizontal="center"/>
    </xf>
    <xf numFmtId="9" fontId="0" fillId="0" borderId="0" xfId="0" applyNumberFormat="1" applyAlignment="1" applyProtection="1">
      <alignment horizontal="center"/>
    </xf>
    <xf numFmtId="0" fontId="0" fillId="0" borderId="1" xfId="0" applyBorder="1" applyProtection="1"/>
    <xf numFmtId="0" fontId="0" fillId="0" borderId="1" xfId="0" applyBorder="1" applyAlignment="1" applyProtection="1">
      <alignment horizontal="center"/>
    </xf>
    <xf numFmtId="164" fontId="0" fillId="0" borderId="1" xfId="0" applyNumberFormat="1" applyBorder="1" applyAlignment="1" applyProtection="1">
      <alignment horizontal="center"/>
    </xf>
    <xf numFmtId="9" fontId="0" fillId="0" borderId="1" xfId="0" applyNumberFormat="1" applyBorder="1" applyAlignment="1" applyProtection="1">
      <alignment horizontal="center"/>
    </xf>
    <xf numFmtId="0" fontId="6" fillId="0" borderId="1" xfId="0" applyFont="1" applyBorder="1" applyProtection="1"/>
    <xf numFmtId="0" fontId="6" fillId="0" borderId="1" xfId="0" applyFont="1" applyBorder="1" applyAlignment="1" applyProtection="1">
      <alignment horizontal="center"/>
    </xf>
    <xf numFmtId="164" fontId="6" fillId="0" borderId="1" xfId="0" applyNumberFormat="1" applyFont="1" applyBorder="1" applyAlignment="1" applyProtection="1">
      <alignment horizontal="center"/>
    </xf>
    <xf numFmtId="21" fontId="6" fillId="0" borderId="1" xfId="0" applyNumberFormat="1" applyFont="1" applyBorder="1" applyAlignment="1" applyProtection="1">
      <alignment horizontal="center"/>
    </xf>
    <xf numFmtId="21" fontId="6" fillId="2" borderId="1" xfId="0" applyNumberFormat="1" applyFont="1" applyFill="1" applyBorder="1" applyAlignment="1" applyProtection="1">
      <alignment horizontal="center"/>
      <protection locked="0"/>
    </xf>
    <xf numFmtId="9" fontId="6" fillId="0" borderId="1" xfId="0" applyNumberFormat="1" applyFont="1" applyBorder="1" applyAlignment="1" applyProtection="1">
      <alignment horizontal="center"/>
    </xf>
    <xf numFmtId="9" fontId="2" fillId="0" borderId="1" xfId="0" applyNumberFormat="1" applyFont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Border="1" applyAlignment="1" applyProtection="1">
      <alignment horizontal="center"/>
    </xf>
    <xf numFmtId="21" fontId="3" fillId="0" borderId="1" xfId="0" applyNumberFormat="1" applyFont="1" applyBorder="1" applyAlignment="1" applyProtection="1">
      <alignment horizontal="center"/>
    </xf>
    <xf numFmtId="21" fontId="4" fillId="0" borderId="1" xfId="0" applyNumberFormat="1" applyFont="1" applyFill="1" applyBorder="1" applyAlignment="1" applyProtection="1">
      <alignment horizontal="center"/>
    </xf>
    <xf numFmtId="9" fontId="3" fillId="0" borderId="1" xfId="0" applyNumberFormat="1" applyFont="1" applyBorder="1" applyAlignment="1" applyProtection="1">
      <alignment horizontal="center"/>
    </xf>
    <xf numFmtId="0" fontId="4" fillId="0" borderId="1" xfId="0" applyFont="1" applyBorder="1" applyProtection="1"/>
    <xf numFmtId="164" fontId="4" fillId="0" borderId="1" xfId="0" applyNumberFormat="1" applyFont="1" applyBorder="1" applyAlignment="1" applyProtection="1">
      <alignment horizontal="center"/>
    </xf>
    <xf numFmtId="21" fontId="4" fillId="0" borderId="1" xfId="0" applyNumberFormat="1" applyFont="1" applyBorder="1" applyAlignment="1" applyProtection="1">
      <alignment horizontal="center"/>
    </xf>
    <xf numFmtId="1" fontId="6" fillId="0" borderId="1" xfId="0" applyNumberFormat="1" applyFont="1" applyBorder="1" applyAlignment="1" applyProtection="1">
      <alignment horizontal="center"/>
    </xf>
    <xf numFmtId="9" fontId="4" fillId="0" borderId="1" xfId="0" applyNumberFormat="1" applyFont="1" applyBorder="1" applyAlignment="1" applyProtection="1">
      <alignment horizontal="center"/>
    </xf>
    <xf numFmtId="0" fontId="4" fillId="0" borderId="0" xfId="0" applyFont="1" applyBorder="1" applyProtection="1"/>
    <xf numFmtId="164" fontId="4" fillId="0" borderId="0" xfId="0" applyNumberFormat="1" applyFont="1" applyBorder="1" applyAlignment="1" applyProtection="1">
      <alignment horizontal="center"/>
    </xf>
  </cellXfs>
  <cellStyles count="1">
    <cellStyle name="Standard" xfId="0" builtinId="0"/>
  </cellStyles>
  <dxfs count="5"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1"/>
  <sheetViews>
    <sheetView tabSelected="1" zoomScale="90" zoomScaleNormal="90" workbookViewId="0">
      <selection activeCell="C13" sqref="C13"/>
    </sheetView>
  </sheetViews>
  <sheetFormatPr baseColWidth="10" defaultColWidth="11.44140625" defaultRowHeight="13.2" x14ac:dyDescent="0.25"/>
  <cols>
    <col min="1" max="1" width="12.44140625" style="5" customWidth="1"/>
    <col min="2" max="2" width="7.33203125" style="6" bestFit="1" customWidth="1"/>
    <col min="3" max="3" width="7" style="6" bestFit="1" customWidth="1"/>
    <col min="4" max="4" width="9.44140625" style="7" customWidth="1"/>
    <col min="5" max="5" width="12" style="7" customWidth="1"/>
    <col min="6" max="6" width="11.6640625" style="6" bestFit="1" customWidth="1"/>
    <col min="7" max="7" width="11.44140625" style="6"/>
    <col min="8" max="8" width="11" style="6" bestFit="1" customWidth="1"/>
    <col min="9" max="9" width="10.33203125" style="6" bestFit="1" customWidth="1"/>
    <col min="10" max="10" width="9" style="35" bestFit="1" customWidth="1"/>
    <col min="11" max="16384" width="11.44140625" style="5"/>
  </cols>
  <sheetData>
    <row r="1" spans="1:10" ht="17.399999999999999" x14ac:dyDescent="0.3">
      <c r="A1" s="1" t="s">
        <v>23</v>
      </c>
      <c r="B1" s="2"/>
      <c r="C1" s="2"/>
      <c r="D1" s="3"/>
      <c r="E1" s="3"/>
      <c r="F1" s="2"/>
      <c r="G1" s="2"/>
      <c r="H1" s="2"/>
      <c r="I1" s="2"/>
      <c r="J1" s="4"/>
    </row>
    <row r="3" spans="1:10" x14ac:dyDescent="0.25">
      <c r="E3" s="6"/>
      <c r="H3" s="5"/>
      <c r="I3" s="5"/>
      <c r="J3" s="5"/>
    </row>
    <row r="4" spans="1:10" s="11" customFormat="1" x14ac:dyDescent="0.25">
      <c r="A4" s="8"/>
      <c r="B4" s="9" t="s">
        <v>0</v>
      </c>
      <c r="C4" s="9"/>
      <c r="D4" s="10" t="s">
        <v>1</v>
      </c>
      <c r="E4" s="9" t="s">
        <v>2</v>
      </c>
      <c r="F4" s="9" t="s">
        <v>3</v>
      </c>
      <c r="G4" s="9" t="s">
        <v>4</v>
      </c>
    </row>
    <row r="5" spans="1:10" s="20" customFormat="1" ht="15.6" x14ac:dyDescent="0.3">
      <c r="A5" s="12" t="s">
        <v>5</v>
      </c>
      <c r="B5" s="13"/>
      <c r="C5" s="13"/>
      <c r="D5" s="14"/>
      <c r="E5" s="15"/>
      <c r="F5" s="16"/>
      <c r="G5" s="17">
        <v>1140</v>
      </c>
      <c r="H5" s="18"/>
      <c r="I5" s="19"/>
    </row>
    <row r="6" spans="1:10" s="27" customFormat="1" ht="15.6" x14ac:dyDescent="0.3">
      <c r="A6" s="21" t="s">
        <v>6</v>
      </c>
      <c r="B6" s="22">
        <v>100</v>
      </c>
      <c r="C6" s="22"/>
      <c r="D6" s="23">
        <v>16.7</v>
      </c>
      <c r="E6" s="24">
        <f>F$9/D6</f>
        <v>2.4950099800399202E-3</v>
      </c>
      <c r="F6" s="25"/>
      <c r="G6" s="26"/>
      <c r="H6" s="25"/>
    </row>
    <row r="7" spans="1:10" s="20" customFormat="1" ht="15.6" x14ac:dyDescent="0.3">
      <c r="A7" s="21" t="s">
        <v>6</v>
      </c>
      <c r="B7" s="22">
        <v>100</v>
      </c>
      <c r="C7" s="28"/>
      <c r="D7" s="29">
        <f>$F$9/E7</f>
        <v>16.666666666666664</v>
      </c>
      <c r="E7" s="30">
        <v>2.5000000000000001E-3</v>
      </c>
      <c r="F7" s="25"/>
      <c r="G7" s="31"/>
      <c r="H7" s="25"/>
    </row>
    <row r="8" spans="1:10" s="20" customFormat="1" ht="15.6" x14ac:dyDescent="0.3">
      <c r="A8" s="12" t="s">
        <v>6</v>
      </c>
      <c r="B8" s="13">
        <v>100</v>
      </c>
      <c r="C8" s="13"/>
      <c r="D8" s="14"/>
      <c r="E8" s="32">
        <f>F8/G5*1000</f>
        <v>2.4975633528265101E-3</v>
      </c>
      <c r="F8" s="30">
        <v>2.8472222222222219E-3</v>
      </c>
      <c r="G8" s="25"/>
      <c r="H8" s="25"/>
    </row>
    <row r="9" spans="1:10" x14ac:dyDescent="0.25">
      <c r="F9" s="33">
        <v>4.1666666666666664E-2</v>
      </c>
      <c r="G9" s="34"/>
      <c r="H9" s="34"/>
      <c r="I9" s="34"/>
    </row>
    <row r="11" spans="1:10" x14ac:dyDescent="0.25">
      <c r="A11" s="36" t="s">
        <v>7</v>
      </c>
      <c r="B11" s="37" t="s">
        <v>8</v>
      </c>
      <c r="C11" s="37" t="s">
        <v>9</v>
      </c>
      <c r="D11" s="38" t="s">
        <v>10</v>
      </c>
      <c r="E11" s="38" t="s">
        <v>11</v>
      </c>
      <c r="F11" s="37" t="s">
        <v>12</v>
      </c>
      <c r="G11" s="37" t="s">
        <v>13</v>
      </c>
      <c r="H11" s="37" t="s">
        <v>14</v>
      </c>
      <c r="I11" s="37" t="s">
        <v>15</v>
      </c>
      <c r="J11" s="39" t="s">
        <v>0</v>
      </c>
    </row>
    <row r="12" spans="1:10" ht="15" x14ac:dyDescent="0.25">
      <c r="A12" s="40" t="s">
        <v>16</v>
      </c>
      <c r="B12" s="41" t="s">
        <v>17</v>
      </c>
      <c r="C12" s="41">
        <v>103</v>
      </c>
      <c r="D12" s="42" t="s">
        <v>17</v>
      </c>
      <c r="E12" s="42">
        <f>$D$6*C12/100</f>
        <v>17.201000000000001</v>
      </c>
      <c r="F12" s="43"/>
      <c r="G12" s="43"/>
      <c r="H12" s="44">
        <v>2.7430555555555559E-3</v>
      </c>
      <c r="I12" s="43">
        <f>IF(ISERROR(H12/H$20*1000)=TRUE," ",H12/H$20*1000)</f>
        <v>2.4061890838206631E-3</v>
      </c>
      <c r="J12" s="45">
        <f>IF(ISERROR(H$19/H12)=TRUE," ",H$19/H12)</f>
        <v>1.0389873417721518</v>
      </c>
    </row>
    <row r="13" spans="1:10" ht="15" x14ac:dyDescent="0.25">
      <c r="A13" s="40" t="s">
        <v>18</v>
      </c>
      <c r="B13" s="41">
        <v>103</v>
      </c>
      <c r="C13" s="41">
        <v>93</v>
      </c>
      <c r="D13" s="42">
        <f>$D$6*B13/100</f>
        <v>17.201000000000001</v>
      </c>
      <c r="E13" s="42">
        <f>$D$6*C13/100</f>
        <v>15.530999999999999</v>
      </c>
      <c r="F13" s="43"/>
      <c r="G13" s="43"/>
      <c r="H13" s="44">
        <v>3.0208333333333333E-3</v>
      </c>
      <c r="I13" s="43">
        <f>IF(ISERROR(H13/H$20*1000)=TRUE," ",H13/H$20*1000)</f>
        <v>2.6498538011695905E-3</v>
      </c>
      <c r="J13" s="45">
        <f>IF(ISERROR(H$19/H13)=TRUE," ",H$19/H13)</f>
        <v>0.94344827586206903</v>
      </c>
    </row>
    <row r="14" spans="1:10" ht="15" x14ac:dyDescent="0.25">
      <c r="A14" s="40" t="s">
        <v>19</v>
      </c>
      <c r="B14" s="41">
        <v>93</v>
      </c>
      <c r="C14" s="41">
        <v>83</v>
      </c>
      <c r="D14" s="42">
        <f>$D$6*B14/100</f>
        <v>15.530999999999999</v>
      </c>
      <c r="E14" s="42">
        <f>$D$6*C14/100</f>
        <v>13.860999999999999</v>
      </c>
      <c r="F14" s="43"/>
      <c r="G14" s="43"/>
      <c r="H14" s="44">
        <v>3.3680555555555551E-3</v>
      </c>
      <c r="I14" s="43">
        <f>IF(ISERROR(H14/H$20*1000)=TRUE," ",H14/H$20*1000)</f>
        <v>2.9544346978557503E-3</v>
      </c>
      <c r="J14" s="45">
        <f>IF(ISERROR(H$19/H14)=TRUE," ",H$19/H14)</f>
        <v>0.84618556701030945</v>
      </c>
    </row>
    <row r="15" spans="1:10" ht="15" x14ac:dyDescent="0.25">
      <c r="A15" s="40" t="s">
        <v>20</v>
      </c>
      <c r="B15" s="41">
        <v>83</v>
      </c>
      <c r="C15" s="41">
        <v>70</v>
      </c>
      <c r="D15" s="42">
        <f>$D$6*B15/100</f>
        <v>13.860999999999999</v>
      </c>
      <c r="E15" s="42">
        <f>$D$6*C15/100</f>
        <v>11.69</v>
      </c>
      <c r="F15" s="43"/>
      <c r="G15" s="43"/>
      <c r="H15" s="44">
        <v>3.7962962962962963E-3</v>
      </c>
      <c r="I15" s="43">
        <f>IF(ISERROR(H15/H$20*1000)=TRUE," ",H15/H$20*1000)</f>
        <v>3.3300844704353479E-3</v>
      </c>
      <c r="J15" s="45">
        <f>IF(ISERROR(H$19/H15)=TRUE," ",H$19/H15)</f>
        <v>0.75073170731707317</v>
      </c>
    </row>
    <row r="16" spans="1:10" ht="15" x14ac:dyDescent="0.25">
      <c r="A16" s="40" t="s">
        <v>21</v>
      </c>
      <c r="B16" s="41" t="s">
        <v>22</v>
      </c>
      <c r="C16" s="41">
        <v>70</v>
      </c>
      <c r="D16" s="42" t="s">
        <v>22</v>
      </c>
      <c r="E16" s="42">
        <f>$D$6*C16/100</f>
        <v>11.69</v>
      </c>
      <c r="F16" s="43"/>
      <c r="G16" s="43"/>
      <c r="H16" s="44">
        <v>4.2592592592592595E-3</v>
      </c>
      <c r="I16" s="43">
        <f>IF(ISERROR(H16/H$20*1000)=TRUE," ",H16/H$20*1000)</f>
        <v>3.736192332683561E-3</v>
      </c>
      <c r="J16" s="45">
        <f>IF(ISERROR(H$19/H16)=TRUE," ",H$19/H16)</f>
        <v>0.6691304347826087</v>
      </c>
    </row>
    <row r="18" spans="1:10" x14ac:dyDescent="0.25">
      <c r="A18" s="8"/>
      <c r="B18" s="9" t="s">
        <v>0</v>
      </c>
      <c r="C18" s="9"/>
      <c r="D18" s="10" t="s">
        <v>1</v>
      </c>
      <c r="E18" s="10"/>
      <c r="F18" s="9"/>
      <c r="G18" s="9"/>
      <c r="H18" s="9"/>
      <c r="I18" s="9"/>
      <c r="J18" s="46"/>
    </row>
    <row r="19" spans="1:10" ht="15.6" x14ac:dyDescent="0.3">
      <c r="A19" s="21" t="s">
        <v>6</v>
      </c>
      <c r="B19" s="22">
        <v>100</v>
      </c>
      <c r="C19" s="22"/>
      <c r="D19" s="47">
        <f>D6</f>
        <v>16.7</v>
      </c>
      <c r="E19" s="48"/>
      <c r="F19" s="49">
        <f>IF(ISERROR(F$9/D19)=TRUE," ",F$9/D19)</f>
        <v>2.4950099800399202E-3</v>
      </c>
      <c r="G19" s="49"/>
      <c r="H19" s="50">
        <f>E7/1000*G5</f>
        <v>2.8500000000000001E-3</v>
      </c>
      <c r="I19" s="43">
        <f>IF(ISERROR(H19/H$20*1000)=TRUE," ",H19/H$20*1000)</f>
        <v>2.5000000000000001E-3</v>
      </c>
      <c r="J19" s="51"/>
    </row>
    <row r="20" spans="1:10" ht="15.6" x14ac:dyDescent="0.3">
      <c r="A20" s="52"/>
      <c r="B20" s="28"/>
      <c r="C20" s="28"/>
      <c r="D20" s="29">
        <f>IF(ISERROR($F$9/F20)=TRUE," ",$F$9/F20)</f>
        <v>16.666666666666664</v>
      </c>
      <c r="E20" s="53"/>
      <c r="F20" s="50">
        <f>E7</f>
        <v>2.5000000000000001E-3</v>
      </c>
      <c r="G20" s="54"/>
      <c r="H20" s="55">
        <f>G5</f>
        <v>1140</v>
      </c>
      <c r="I20" s="55"/>
      <c r="J20" s="56"/>
    </row>
    <row r="21" spans="1:10" ht="15.6" x14ac:dyDescent="0.3">
      <c r="A21" s="57"/>
      <c r="B21" s="13"/>
      <c r="C21" s="13"/>
      <c r="D21" s="14"/>
      <c r="E21" s="58"/>
      <c r="F21" s="15"/>
      <c r="G21" s="16"/>
      <c r="H21" s="31"/>
      <c r="I21" s="31"/>
      <c r="J21" s="19"/>
    </row>
  </sheetData>
  <conditionalFormatting sqref="J12">
    <cfRule type="cellIs" dxfId="4" priority="5" stopIfTrue="1" operator="greaterThan">
      <formula>1.03</formula>
    </cfRule>
  </conditionalFormatting>
  <conditionalFormatting sqref="J13">
    <cfRule type="cellIs" dxfId="3" priority="4" stopIfTrue="1" operator="between">
      <formula>0.93</formula>
      <formula>1.03</formula>
    </cfRule>
  </conditionalFormatting>
  <conditionalFormatting sqref="J14">
    <cfRule type="cellIs" dxfId="2" priority="3" stopIfTrue="1" operator="between">
      <formula>0.83</formula>
      <formula>0.93</formula>
    </cfRule>
  </conditionalFormatting>
  <conditionalFormatting sqref="J15">
    <cfRule type="cellIs" dxfId="1" priority="2" stopIfTrue="1" operator="between">
      <formula>0.7</formula>
      <formula>0.83</formula>
    </cfRule>
  </conditionalFormatting>
  <conditionalFormatting sqref="J16">
    <cfRule type="cellIs" dxfId="0" priority="1" stopIfTrue="1" operator="lessThan">
      <formula>0.7</formula>
    </cfRule>
  </conditionalFormatting>
  <printOptions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&amp;L&amp;"Arial,Fett"&amp;12J+S Modul Lauf St. Moritz 2010&amp;C&amp;"Arial,Fett"&amp;12Praxis Ausdauer</oddHeader>
    <oddFooter>&amp;L&amp;A&amp;C&amp;D, Thomas Hürzeler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Vorlage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Hürzeler</dc:creator>
  <cp:lastModifiedBy>Walter Sarah</cp:lastModifiedBy>
  <cp:lastPrinted>2012-05-02T18:24:29Z</cp:lastPrinted>
  <dcterms:created xsi:type="dcterms:W3CDTF">2012-04-15T16:06:02Z</dcterms:created>
  <dcterms:modified xsi:type="dcterms:W3CDTF">2017-04-12T07:13:23Z</dcterms:modified>
</cp:coreProperties>
</file>